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Договоры!#REF!</definedName>
  </definedNames>
  <calcPr calcId="124519"/>
</workbook>
</file>

<file path=xl/calcChain.xml><?xml version="1.0" encoding="utf-8"?>
<calcChain xmlns="http://schemas.openxmlformats.org/spreadsheetml/2006/main">
  <c r="E27" i="1"/>
  <c r="F20"/>
  <c r="F17"/>
  <c r="F15"/>
  <c r="F6"/>
  <c r="F5"/>
  <c r="F13"/>
  <c r="F12"/>
  <c r="F11"/>
  <c r="F10"/>
  <c r="F9"/>
  <c r="F8"/>
  <c r="F7"/>
  <c r="F14"/>
  <c r="F16"/>
  <c r="F19"/>
  <c r="F27" l="1"/>
</calcChain>
</file>

<file path=xl/sharedStrings.xml><?xml version="1.0" encoding="utf-8"?>
<sst xmlns="http://schemas.openxmlformats.org/spreadsheetml/2006/main" count="179" uniqueCount="122">
  <si>
    <t>358000060087</t>
  </si>
  <si>
    <t>01.01.2023</t>
  </si>
  <si>
    <t>31.12.2023</t>
  </si>
  <si>
    <t>Публичное акционерное общество "Ростелеком"</t>
  </si>
  <si>
    <t>Услуги связи</t>
  </si>
  <si>
    <t>358000260253</t>
  </si>
  <si>
    <t>Интернет</t>
  </si>
  <si>
    <t>40-5-7099/23</t>
  </si>
  <si>
    <t>Общество с ограниченной ответственностью "Газпром межрегионгаз Пенза"</t>
  </si>
  <si>
    <t>Природный газ</t>
  </si>
  <si>
    <t>ПН23ТС345</t>
  </si>
  <si>
    <t>09.01.2023</t>
  </si>
  <si>
    <t>14.02.2023</t>
  </si>
  <si>
    <t>Общество с ограниченной ответственностью "НПО "Криста"</t>
  </si>
  <si>
    <t>Техническая поддержка программного продукта</t>
  </si>
  <si>
    <t>3</t>
  </si>
  <si>
    <t>Индивидуальный предприниматель Глотов Дмитрий Анатольевич</t>
  </si>
  <si>
    <t>Очистка дорог от снега</t>
  </si>
  <si>
    <t>4</t>
  </si>
  <si>
    <t>Гончарова Наталья Анатольевна</t>
  </si>
  <si>
    <t>5</t>
  </si>
  <si>
    <t>Латышова Анастасия Павловна</t>
  </si>
  <si>
    <t>6</t>
  </si>
  <si>
    <t>Соколов Владимир Александрович</t>
  </si>
  <si>
    <t>7</t>
  </si>
  <si>
    <t>Шабашов Александр Евгеньевич</t>
  </si>
  <si>
    <t>264</t>
  </si>
  <si>
    <t>ООО  "ТНС энерго Пенза"</t>
  </si>
  <si>
    <t>Продажа электрической энергии</t>
  </si>
  <si>
    <t>268-КЛ/2023</t>
  </si>
  <si>
    <t>15.02.2023</t>
  </si>
  <si>
    <t>Филиал ООО "Экопром"</t>
  </si>
  <si>
    <t>Обращение с ТКО</t>
  </si>
  <si>
    <t>1</t>
  </si>
  <si>
    <t>25.01.2023</t>
  </si>
  <si>
    <t>Индивидуальный предприниматель Макеев Владимир Алексеевич</t>
  </si>
  <si>
    <t>33К-23</t>
  </si>
  <si>
    <t>10.02.2023</t>
  </si>
  <si>
    <t>Акционерное общество "Технопарк высоких технологий"</t>
  </si>
  <si>
    <t>Аренда компьютерной техники</t>
  </si>
  <si>
    <t>14/02-2023</t>
  </si>
  <si>
    <t>Индивидуальный предприниматель Сологаева Варвара Владимировна</t>
  </si>
  <si>
    <t>Печать</t>
  </si>
  <si>
    <t>01-03/23</t>
  </si>
  <si>
    <t>04.03.2023</t>
  </si>
  <si>
    <t>Общество с ограниченной ответственностью "Максима"</t>
  </si>
  <si>
    <t>Лампы, фотореле, светильники</t>
  </si>
  <si>
    <t>Техническое обслуживание газоиспользующего оборудования (заработная плата с отчислениями)</t>
  </si>
  <si>
    <t>ГСМ</t>
  </si>
  <si>
    <t>№ п/п</t>
  </si>
  <si>
    <t xml:space="preserve">Дата начала </t>
  </si>
  <si>
    <t>Дата окончания</t>
  </si>
  <si>
    <t>Сумма</t>
  </si>
  <si>
    <t>Исполнено</t>
  </si>
  <si>
    <t>Дата платежного поручения</t>
  </si>
  <si>
    <t>Номер договора</t>
  </si>
  <si>
    <t xml:space="preserve">Номер платежного поручения </t>
  </si>
  <si>
    <t>Поставщик</t>
  </si>
  <si>
    <t xml:space="preserve">Статус исполнения </t>
  </si>
  <si>
    <t>Группа договоров</t>
  </si>
  <si>
    <t>06.03.2023</t>
  </si>
  <si>
    <t>128</t>
  </si>
  <si>
    <t xml:space="preserve">Исполнено </t>
  </si>
  <si>
    <t>Реестр договоров и контрактов по администрации Трескинского сельсовета на 2023 год</t>
  </si>
  <si>
    <t>01.10.2022</t>
  </si>
  <si>
    <t>31.08.2023</t>
  </si>
  <si>
    <t>ПАО "Россети Волга"</t>
  </si>
  <si>
    <t>Аренда ЛЭП</t>
  </si>
  <si>
    <t>31.03.2023</t>
  </si>
  <si>
    <t>Индивидуальный предприниматель Нестеров Николай иванович</t>
  </si>
  <si>
    <t>001029897-5</t>
  </si>
  <si>
    <t>13.03.2023</t>
  </si>
  <si>
    <t>ООО "Техномашкомплект"</t>
  </si>
  <si>
    <t>Триммер бензиновый</t>
  </si>
  <si>
    <t>234</t>
  </si>
  <si>
    <t>16.03.2023</t>
  </si>
  <si>
    <t>Индивидуальный предприниматель Постников Геннадий Васильевич</t>
  </si>
  <si>
    <t>Извещатель пожарный дымовой автономный</t>
  </si>
  <si>
    <t>Б/н</t>
  </si>
  <si>
    <t>29.03.2023</t>
  </si>
  <si>
    <t>ООО НПФ "ДИПОЛЬ-М"</t>
  </si>
  <si>
    <t>Извещатель пожарный дымовой оптико-электронный точечный автономный</t>
  </si>
  <si>
    <t>179</t>
  </si>
  <si>
    <t>180</t>
  </si>
  <si>
    <t>04.04.2023</t>
  </si>
  <si>
    <t>183</t>
  </si>
  <si>
    <t>06.03.2023      31.03.2023</t>
  </si>
  <si>
    <t>135                      184</t>
  </si>
  <si>
    <t>179,185</t>
  </si>
  <si>
    <t>193</t>
  </si>
  <si>
    <t>Индивидуальный предприниматель Зайцев Сергей Николаевич</t>
  </si>
  <si>
    <t>20, 21                       57, 58, 59, 60                                    136, 137                                   138, 139                                         219, 220, 221</t>
  </si>
  <si>
    <t>06.03.2023                                        11.04.2023                                         04.05.2023</t>
  </si>
  <si>
    <t>129, 130                                         216                                                   272</t>
  </si>
  <si>
    <t>15.02.2023            31.03.2023                            11.04.2023                             10.05.2023</t>
  </si>
  <si>
    <t>56                                   177                                       215                                                          300</t>
  </si>
  <si>
    <t>31.03.2023                                                  11.04.2023                                       10.05.2023</t>
  </si>
  <si>
    <t>190, 191                                        222                                                                   301</t>
  </si>
  <si>
    <t>20.02.2023                           04.05.2023</t>
  </si>
  <si>
    <t>61                           264</t>
  </si>
  <si>
    <t xml:space="preserve">06.02.2023       27.02.2023                             03.03.2023                                       27.03.2023                               31.03.2023                                             06.04.2023                                       27.04.2023    </t>
  </si>
  <si>
    <t>44, 45                            85, 93                                             120, 121                                       164,170                                   187                                           210                                    247, 251</t>
  </si>
  <si>
    <t>06.02.2023       27.02.2023                             03.03.2023                                        27.03.2023                                          31.03.2023                                                  06.04.2023                                               27.04.2023</t>
  </si>
  <si>
    <t>46, 47, 48                            86, 94                                             122, 123                                                   165,171                                                  188                                               211                         248, 252</t>
  </si>
  <si>
    <t>06.02.2023       27.02.2023                             03.03.2023                               27.03.2023                            31.03.2023                                06.04.2023                           27.04.2023</t>
  </si>
  <si>
    <t>49, 50                            87, 95                                             124, 125                                                   166,172                                                      189                                       212                                               249, 253</t>
  </si>
  <si>
    <t>06.02.2023       27.02.2023                             03.03.2023                                    27.03.2023                                        31.03.2023                                                  06.04.2023                           27.04.2023</t>
  </si>
  <si>
    <t>51, 52                            88, 96                                             126, 127                                      167,173                                        190                                         213                                     250, 254</t>
  </si>
  <si>
    <t xml:space="preserve">24.01.2023                                15.02.2023                                                           15.03.2023                                31.03.2023                                         11.04.2023       </t>
  </si>
  <si>
    <t>06.03.2023                          11.04.2023                                            04.05.2023</t>
  </si>
  <si>
    <t>131, 132                               217                                     273</t>
  </si>
  <si>
    <t>20.02.2023                                    06.03.2023                                            11.04.2023                                                  04.05.2023</t>
  </si>
  <si>
    <t>62                                                 134                                          218                                                   267</t>
  </si>
  <si>
    <t>15.03.2023                                     31.03.2023                                          04.05.2023</t>
  </si>
  <si>
    <t>140                                               186                          268</t>
  </si>
  <si>
    <t>04.05.2023</t>
  </si>
  <si>
    <t>265</t>
  </si>
  <si>
    <t>263</t>
  </si>
  <si>
    <t>04-02-173</t>
  </si>
  <si>
    <t>266</t>
  </si>
  <si>
    <t>АО "Газпром газораспределение Пенза"</t>
  </si>
  <si>
    <t>Техническое обслуживание газоиспользующего оборудования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</si>
</sst>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1"/>
  <sheetViews>
    <sheetView showGridLines="0" tabSelected="1" topLeftCell="C1" zoomScale="120" zoomScaleNormal="120" workbookViewId="0">
      <selection activeCell="C27" sqref="A27:XFD28"/>
    </sheetView>
  </sheetViews>
  <sheetFormatPr defaultRowHeight="12.75" customHeight="1"/>
  <cols>
    <col min="1" max="1" width="5.5703125" customWidth="1"/>
    <col min="2" max="2" width="15.42578125" customWidth="1"/>
    <col min="3" max="3" width="11" customWidth="1"/>
    <col min="4" max="4" width="11.28515625" customWidth="1"/>
    <col min="5" max="5" width="14.28515625" customWidth="1"/>
    <col min="6" max="6" width="12.5703125" customWidth="1"/>
    <col min="7" max="7" width="13.28515625" customWidth="1"/>
    <col min="8" max="8" width="13.7109375" customWidth="1"/>
    <col min="9" max="9" width="30" customWidth="1"/>
    <col min="10" max="10" width="28.7109375" customWidth="1"/>
    <col min="11" max="11" width="16.28515625" style="14" customWidth="1"/>
  </cols>
  <sheetData>
    <row r="2" spans="1:11" ht="12.75" customHeight="1">
      <c r="B2" s="15" t="s">
        <v>63</v>
      </c>
      <c r="C2" s="15"/>
      <c r="D2" s="15"/>
      <c r="E2" s="15"/>
      <c r="F2" s="15"/>
      <c r="G2" s="15"/>
      <c r="H2" s="15"/>
      <c r="I2" s="15"/>
      <c r="J2" s="15"/>
      <c r="K2" s="15"/>
    </row>
    <row r="4" spans="1:11" s="1" customFormat="1" ht="45" customHeight="1">
      <c r="A4" s="2" t="s">
        <v>49</v>
      </c>
      <c r="B4" s="2" t="s">
        <v>55</v>
      </c>
      <c r="C4" s="2" t="s">
        <v>50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56</v>
      </c>
      <c r="I4" s="2" t="s">
        <v>57</v>
      </c>
      <c r="J4" s="2" t="s">
        <v>59</v>
      </c>
      <c r="K4" s="2" t="s">
        <v>58</v>
      </c>
    </row>
    <row r="5" spans="1:11" ht="44.45" customHeight="1">
      <c r="A5" s="3">
        <v>1</v>
      </c>
      <c r="B5" s="8" t="s">
        <v>0</v>
      </c>
      <c r="C5" s="9" t="s">
        <v>1</v>
      </c>
      <c r="D5" s="9" t="s">
        <v>2</v>
      </c>
      <c r="E5" s="10">
        <v>19822.89</v>
      </c>
      <c r="F5" s="10">
        <f>3322.61+1623.6+1640.23</f>
        <v>6586.4400000000005</v>
      </c>
      <c r="G5" s="11" t="s">
        <v>109</v>
      </c>
      <c r="H5" s="11" t="s">
        <v>110</v>
      </c>
      <c r="I5" s="8" t="s">
        <v>3</v>
      </c>
      <c r="J5" s="8" t="s">
        <v>4</v>
      </c>
      <c r="K5" s="2"/>
    </row>
    <row r="6" spans="1:11" ht="44.45" customHeight="1">
      <c r="A6" s="4">
        <v>2</v>
      </c>
      <c r="B6" s="8" t="s">
        <v>5</v>
      </c>
      <c r="C6" s="9" t="s">
        <v>1</v>
      </c>
      <c r="D6" s="9" t="s">
        <v>2</v>
      </c>
      <c r="E6" s="10">
        <v>77270.399999999994</v>
      </c>
      <c r="F6" s="10">
        <f>12878.4+6439.2+6439.2</f>
        <v>25756.799999999999</v>
      </c>
      <c r="G6" s="11" t="s">
        <v>92</v>
      </c>
      <c r="H6" s="11" t="s">
        <v>93</v>
      </c>
      <c r="I6" s="8" t="s">
        <v>3</v>
      </c>
      <c r="J6" s="8" t="s">
        <v>6</v>
      </c>
      <c r="K6" s="7"/>
    </row>
    <row r="7" spans="1:11" ht="60.6" customHeight="1">
      <c r="A7" s="4">
        <v>3</v>
      </c>
      <c r="B7" s="8" t="s">
        <v>7</v>
      </c>
      <c r="C7" s="9" t="s">
        <v>1</v>
      </c>
      <c r="D7" s="9" t="s">
        <v>2</v>
      </c>
      <c r="E7" s="10">
        <v>153492.95000000001</v>
      </c>
      <c r="F7" s="10">
        <f>22830.51+19011.11+14437.59+2595.14</f>
        <v>58874.349999999991</v>
      </c>
      <c r="G7" s="11" t="s">
        <v>94</v>
      </c>
      <c r="H7" s="11" t="s">
        <v>95</v>
      </c>
      <c r="I7" s="8" t="s">
        <v>8</v>
      </c>
      <c r="J7" s="8" t="s">
        <v>9</v>
      </c>
      <c r="K7" s="7"/>
    </row>
    <row r="8" spans="1:11" ht="40.9" customHeight="1">
      <c r="A8" s="4">
        <v>4</v>
      </c>
      <c r="B8" s="8" t="s">
        <v>10</v>
      </c>
      <c r="C8" s="9" t="s">
        <v>12</v>
      </c>
      <c r="D8" s="9" t="s">
        <v>2</v>
      </c>
      <c r="E8" s="10">
        <v>30000</v>
      </c>
      <c r="F8" s="10">
        <f>2500+2500+2500+2500</f>
        <v>10000</v>
      </c>
      <c r="G8" s="11" t="s">
        <v>96</v>
      </c>
      <c r="H8" s="11" t="s">
        <v>97</v>
      </c>
      <c r="I8" s="8" t="s">
        <v>13</v>
      </c>
      <c r="J8" s="8" t="s">
        <v>14</v>
      </c>
      <c r="K8" s="7"/>
    </row>
    <row r="9" spans="1:11" ht="27.6" customHeight="1">
      <c r="A9" s="4">
        <v>5</v>
      </c>
      <c r="B9" s="8" t="s">
        <v>15</v>
      </c>
      <c r="C9" s="9" t="s">
        <v>11</v>
      </c>
      <c r="D9" s="9" t="s">
        <v>2</v>
      </c>
      <c r="E9" s="10">
        <v>189790.7</v>
      </c>
      <c r="F9" s="10">
        <f>32304.8+157485.9</f>
        <v>189790.69999999998</v>
      </c>
      <c r="G9" s="11" t="s">
        <v>98</v>
      </c>
      <c r="H9" s="11" t="s">
        <v>99</v>
      </c>
      <c r="I9" s="8" t="s">
        <v>16</v>
      </c>
      <c r="J9" s="8" t="s">
        <v>17</v>
      </c>
      <c r="K9" s="7" t="s">
        <v>62</v>
      </c>
    </row>
    <row r="10" spans="1:11" ht="91.9" customHeight="1">
      <c r="A10" s="4">
        <v>6</v>
      </c>
      <c r="B10" s="8" t="s">
        <v>18</v>
      </c>
      <c r="C10" s="9" t="s">
        <v>1</v>
      </c>
      <c r="D10" s="9" t="s">
        <v>2</v>
      </c>
      <c r="E10" s="10">
        <v>63441.25</v>
      </c>
      <c r="F10" s="10">
        <f>35309.57+2112+4872.6+14131+32.48+2111+4872.6</f>
        <v>63441.25</v>
      </c>
      <c r="G10" s="11" t="s">
        <v>100</v>
      </c>
      <c r="H10" s="11" t="s">
        <v>101</v>
      </c>
      <c r="I10" s="8" t="s">
        <v>19</v>
      </c>
      <c r="J10" s="8" t="s">
        <v>47</v>
      </c>
      <c r="K10" s="7" t="s">
        <v>62</v>
      </c>
    </row>
    <row r="11" spans="1:11" ht="97.9" customHeight="1">
      <c r="A11" s="4">
        <v>7</v>
      </c>
      <c r="B11" s="8" t="s">
        <v>20</v>
      </c>
      <c r="C11" s="9" t="s">
        <v>1</v>
      </c>
      <c r="D11" s="9" t="s">
        <v>2</v>
      </c>
      <c r="E11" s="10">
        <v>63441.25</v>
      </c>
      <c r="F11" s="10">
        <f>35309.57+2112+4872.6+14131+32.48+2111+4872.6</f>
        <v>63441.25</v>
      </c>
      <c r="G11" s="11" t="s">
        <v>102</v>
      </c>
      <c r="H11" s="11" t="s">
        <v>103</v>
      </c>
      <c r="I11" s="8" t="s">
        <v>21</v>
      </c>
      <c r="J11" s="8" t="s">
        <v>47</v>
      </c>
      <c r="K11" s="7" t="s">
        <v>62</v>
      </c>
    </row>
    <row r="12" spans="1:11" ht="96.6" customHeight="1">
      <c r="A12" s="4">
        <v>8</v>
      </c>
      <c r="B12" s="8" t="s">
        <v>22</v>
      </c>
      <c r="C12" s="9" t="s">
        <v>1</v>
      </c>
      <c r="D12" s="9" t="s">
        <v>2</v>
      </c>
      <c r="E12" s="10">
        <v>63441.25</v>
      </c>
      <c r="F12" s="10">
        <f>35309.57+2112+4872.6+14131+32.48+2111+4872.6</f>
        <v>63441.25</v>
      </c>
      <c r="G12" s="11" t="s">
        <v>104</v>
      </c>
      <c r="H12" s="11" t="s">
        <v>105</v>
      </c>
      <c r="I12" s="8" t="s">
        <v>23</v>
      </c>
      <c r="J12" s="8" t="s">
        <v>47</v>
      </c>
      <c r="K12" s="7" t="s">
        <v>62</v>
      </c>
    </row>
    <row r="13" spans="1:11" ht="94.9" customHeight="1">
      <c r="A13" s="4">
        <v>9</v>
      </c>
      <c r="B13" s="8" t="s">
        <v>24</v>
      </c>
      <c r="C13" s="9" t="s">
        <v>1</v>
      </c>
      <c r="D13" s="9" t="s">
        <v>2</v>
      </c>
      <c r="E13" s="10">
        <v>63441.25</v>
      </c>
      <c r="F13" s="10">
        <f>35309.57+2112+4872.6+14131+32.48+2111+4872.6</f>
        <v>63441.25</v>
      </c>
      <c r="G13" s="11" t="s">
        <v>106</v>
      </c>
      <c r="H13" s="11" t="s">
        <v>107</v>
      </c>
      <c r="I13" s="8" t="s">
        <v>25</v>
      </c>
      <c r="J13" s="8" t="s">
        <v>47</v>
      </c>
      <c r="K13" s="7" t="s">
        <v>62</v>
      </c>
    </row>
    <row r="14" spans="1:11" ht="67.150000000000006" customHeight="1">
      <c r="A14" s="4">
        <v>10</v>
      </c>
      <c r="B14" s="8" t="s">
        <v>26</v>
      </c>
      <c r="C14" s="9" t="s">
        <v>1</v>
      </c>
      <c r="D14" s="9" t="s">
        <v>2</v>
      </c>
      <c r="E14" s="10">
        <v>886890</v>
      </c>
      <c r="F14" s="10">
        <f>113388.27+18766.5+799.36+20080.98+26407.01+8110.28+21839.32+19805.26</f>
        <v>229196.98000000004</v>
      </c>
      <c r="G14" s="11" t="s">
        <v>108</v>
      </c>
      <c r="H14" s="11" t="s">
        <v>91</v>
      </c>
      <c r="I14" s="8" t="s">
        <v>27</v>
      </c>
      <c r="J14" s="8" t="s">
        <v>28</v>
      </c>
      <c r="K14" s="7"/>
    </row>
    <row r="15" spans="1:11" ht="55.15" customHeight="1">
      <c r="A15" s="4">
        <v>11</v>
      </c>
      <c r="B15" s="8" t="s">
        <v>29</v>
      </c>
      <c r="C15" s="9" t="s">
        <v>30</v>
      </c>
      <c r="D15" s="9" t="s">
        <v>2</v>
      </c>
      <c r="E15" s="10">
        <v>1575.84</v>
      </c>
      <c r="F15" s="10">
        <f>262.64+131.32+131.32</f>
        <v>525.28</v>
      </c>
      <c r="G15" s="11" t="s">
        <v>111</v>
      </c>
      <c r="H15" s="11" t="s">
        <v>112</v>
      </c>
      <c r="I15" s="8" t="s">
        <v>31</v>
      </c>
      <c r="J15" s="8" t="s">
        <v>32</v>
      </c>
      <c r="K15" s="7"/>
    </row>
    <row r="16" spans="1:11" ht="28.9" customHeight="1">
      <c r="A16" s="4">
        <v>12</v>
      </c>
      <c r="B16" s="8" t="s">
        <v>33</v>
      </c>
      <c r="C16" s="8" t="s">
        <v>34</v>
      </c>
      <c r="D16" s="9" t="s">
        <v>2</v>
      </c>
      <c r="E16" s="10">
        <v>50000</v>
      </c>
      <c r="F16" s="10">
        <f>5000+15000</f>
        <v>20000</v>
      </c>
      <c r="G16" s="11" t="s">
        <v>68</v>
      </c>
      <c r="H16" s="11" t="s">
        <v>88</v>
      </c>
      <c r="I16" s="8" t="s">
        <v>35</v>
      </c>
      <c r="J16" s="8" t="s">
        <v>48</v>
      </c>
      <c r="K16" s="7"/>
    </row>
    <row r="17" spans="1:11" ht="43.9" customHeight="1">
      <c r="A17" s="4">
        <v>13</v>
      </c>
      <c r="B17" s="8" t="s">
        <v>36</v>
      </c>
      <c r="C17" s="8" t="s">
        <v>37</v>
      </c>
      <c r="D17" s="9" t="s">
        <v>2</v>
      </c>
      <c r="E17" s="10">
        <v>930.64</v>
      </c>
      <c r="F17" s="10">
        <f>59.14+87.15+87.15</f>
        <v>233.44000000000003</v>
      </c>
      <c r="G17" s="11" t="s">
        <v>113</v>
      </c>
      <c r="H17" s="11" t="s">
        <v>114</v>
      </c>
      <c r="I17" s="8" t="s">
        <v>38</v>
      </c>
      <c r="J17" s="8" t="s">
        <v>39</v>
      </c>
      <c r="K17" s="7"/>
    </row>
    <row r="18" spans="1:11" ht="25.9" customHeight="1">
      <c r="A18" s="4">
        <v>14</v>
      </c>
      <c r="B18" s="8" t="s">
        <v>40</v>
      </c>
      <c r="C18" s="8" t="s">
        <v>12</v>
      </c>
      <c r="D18" s="8" t="s">
        <v>2</v>
      </c>
      <c r="E18" s="10">
        <v>1400</v>
      </c>
      <c r="F18" s="10">
        <v>1400</v>
      </c>
      <c r="G18" s="11" t="s">
        <v>60</v>
      </c>
      <c r="H18" s="11" t="s">
        <v>61</v>
      </c>
      <c r="I18" s="8" t="s">
        <v>41</v>
      </c>
      <c r="J18" s="8" t="s">
        <v>42</v>
      </c>
      <c r="K18" s="7" t="s">
        <v>62</v>
      </c>
    </row>
    <row r="19" spans="1:11" ht="26.45" customHeight="1">
      <c r="A19" s="4">
        <v>15</v>
      </c>
      <c r="B19" s="8" t="s">
        <v>43</v>
      </c>
      <c r="C19" s="8" t="s">
        <v>44</v>
      </c>
      <c r="D19" s="8" t="s">
        <v>2</v>
      </c>
      <c r="E19" s="10">
        <v>33999.99</v>
      </c>
      <c r="F19" s="10">
        <f>10200+23799.99</f>
        <v>33999.990000000005</v>
      </c>
      <c r="G19" s="11" t="s">
        <v>86</v>
      </c>
      <c r="H19" s="11" t="s">
        <v>87</v>
      </c>
      <c r="I19" s="8" t="s">
        <v>45</v>
      </c>
      <c r="J19" s="8" t="s">
        <v>46</v>
      </c>
      <c r="K19" s="7" t="s">
        <v>62</v>
      </c>
    </row>
    <row r="20" spans="1:11" ht="26.45" customHeight="1">
      <c r="A20" s="4">
        <v>16</v>
      </c>
      <c r="B20" s="8" t="s">
        <v>64</v>
      </c>
      <c r="C20" s="8" t="s">
        <v>64</v>
      </c>
      <c r="D20" s="8" t="s">
        <v>65</v>
      </c>
      <c r="E20" s="10">
        <v>42483.22</v>
      </c>
      <c r="F20" s="10">
        <f>27444.25</f>
        <v>27444.25</v>
      </c>
      <c r="G20" s="11" t="s">
        <v>115</v>
      </c>
      <c r="H20" s="11" t="s">
        <v>116</v>
      </c>
      <c r="I20" s="8" t="s">
        <v>66</v>
      </c>
      <c r="J20" s="8" t="s">
        <v>67</v>
      </c>
      <c r="K20" s="7"/>
    </row>
    <row r="21" spans="1:11" ht="26.45" customHeight="1">
      <c r="A21" s="4">
        <v>17</v>
      </c>
      <c r="B21" s="8" t="s">
        <v>11</v>
      </c>
      <c r="C21" s="8" t="s">
        <v>11</v>
      </c>
      <c r="D21" s="8" t="s">
        <v>68</v>
      </c>
      <c r="E21" s="10">
        <v>72131.399999999994</v>
      </c>
      <c r="F21" s="10">
        <v>72131.399999999994</v>
      </c>
      <c r="G21" s="11" t="s">
        <v>115</v>
      </c>
      <c r="H21" s="11" t="s">
        <v>117</v>
      </c>
      <c r="I21" s="8" t="s">
        <v>69</v>
      </c>
      <c r="J21" s="8" t="s">
        <v>17</v>
      </c>
      <c r="K21" s="7" t="s">
        <v>62</v>
      </c>
    </row>
    <row r="22" spans="1:11" ht="26.45" customHeight="1">
      <c r="A22" s="4">
        <v>18</v>
      </c>
      <c r="B22" s="8" t="s">
        <v>70</v>
      </c>
      <c r="C22" s="8" t="s">
        <v>71</v>
      </c>
      <c r="D22" s="8" t="s">
        <v>2</v>
      </c>
      <c r="E22" s="10">
        <v>23000</v>
      </c>
      <c r="F22" s="10">
        <v>23000</v>
      </c>
      <c r="G22" s="11" t="s">
        <v>68</v>
      </c>
      <c r="H22" s="11" t="s">
        <v>83</v>
      </c>
      <c r="I22" s="8" t="s">
        <v>72</v>
      </c>
      <c r="J22" s="8" t="s">
        <v>73</v>
      </c>
      <c r="K22" s="7" t="s">
        <v>62</v>
      </c>
    </row>
    <row r="23" spans="1:11" ht="26.45" customHeight="1">
      <c r="A23" s="4">
        <v>19</v>
      </c>
      <c r="B23" s="8" t="s">
        <v>74</v>
      </c>
      <c r="C23" s="8" t="s">
        <v>75</v>
      </c>
      <c r="D23" s="8" t="s">
        <v>2</v>
      </c>
      <c r="E23" s="10">
        <v>19350</v>
      </c>
      <c r="F23" s="10">
        <v>19350</v>
      </c>
      <c r="G23" s="11" t="s">
        <v>68</v>
      </c>
      <c r="H23" s="11" t="s">
        <v>82</v>
      </c>
      <c r="I23" s="8" t="s">
        <v>76</v>
      </c>
      <c r="J23" s="8" t="s">
        <v>77</v>
      </c>
      <c r="K23" s="7" t="s">
        <v>62</v>
      </c>
    </row>
    <row r="24" spans="1:11" ht="37.9" customHeight="1">
      <c r="A24" s="4">
        <v>20</v>
      </c>
      <c r="B24" s="8" t="s">
        <v>78</v>
      </c>
      <c r="C24" s="8" t="s">
        <v>79</v>
      </c>
      <c r="D24" s="8" t="s">
        <v>2</v>
      </c>
      <c r="E24" s="10">
        <v>856</v>
      </c>
      <c r="F24" s="10">
        <v>856</v>
      </c>
      <c r="G24" s="11" t="s">
        <v>84</v>
      </c>
      <c r="H24" s="11" t="s">
        <v>85</v>
      </c>
      <c r="I24" s="8" t="s">
        <v>80</v>
      </c>
      <c r="J24" s="8" t="s">
        <v>81</v>
      </c>
      <c r="K24" s="7" t="s">
        <v>62</v>
      </c>
    </row>
    <row r="25" spans="1:11" ht="37.9" customHeight="1">
      <c r="A25" s="4">
        <v>21</v>
      </c>
      <c r="B25" s="8" t="s">
        <v>33</v>
      </c>
      <c r="C25" s="8" t="s">
        <v>11</v>
      </c>
      <c r="D25" s="8" t="s">
        <v>68</v>
      </c>
      <c r="E25" s="10">
        <v>150674.48000000001</v>
      </c>
      <c r="F25" s="10">
        <v>76940.160000000003</v>
      </c>
      <c r="G25" s="11" t="s">
        <v>68</v>
      </c>
      <c r="H25" s="11" t="s">
        <v>89</v>
      </c>
      <c r="I25" s="8" t="s">
        <v>90</v>
      </c>
      <c r="J25" s="8" t="s">
        <v>17</v>
      </c>
      <c r="K25" s="7" t="s">
        <v>62</v>
      </c>
    </row>
    <row r="26" spans="1:11" ht="37.9" customHeight="1">
      <c r="A26" s="4"/>
      <c r="B26" s="8" t="s">
        <v>118</v>
      </c>
      <c r="C26" s="8" t="s">
        <v>11</v>
      </c>
      <c r="D26" s="8" t="s">
        <v>2</v>
      </c>
      <c r="E26" s="10">
        <v>29011.67</v>
      </c>
      <c r="F26" s="10">
        <v>29011.67</v>
      </c>
      <c r="G26" s="11" t="s">
        <v>115</v>
      </c>
      <c r="H26" s="11" t="s">
        <v>119</v>
      </c>
      <c r="I26" s="8" t="s">
        <v>120</v>
      </c>
      <c r="J26" s="8" t="s">
        <v>121</v>
      </c>
      <c r="K26" s="7" t="s">
        <v>62</v>
      </c>
    </row>
    <row r="27" spans="1:11" ht="12.75" customHeight="1">
      <c r="A27" s="4"/>
      <c r="B27" s="4"/>
      <c r="C27" s="6"/>
      <c r="D27" s="6"/>
      <c r="E27" s="12">
        <f>SUM(E5:E26)</f>
        <v>2036445.1799999997</v>
      </c>
      <c r="F27" s="12">
        <f>SUM(F5:F26)</f>
        <v>1078862.46</v>
      </c>
      <c r="G27" s="6"/>
      <c r="H27" s="6"/>
      <c r="I27" s="3"/>
      <c r="J27" s="3"/>
      <c r="K27" s="7"/>
    </row>
    <row r="28" spans="1:11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3"/>
    </row>
    <row r="29" spans="1:11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13"/>
    </row>
    <row r="30" spans="1:11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13"/>
    </row>
    <row r="31" spans="1:1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13"/>
    </row>
  </sheetData>
  <mergeCells count="1">
    <mergeCell ref="B2:K2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rep:2.54.0.271</dc:description>
  <cp:lastModifiedBy>User</cp:lastModifiedBy>
  <dcterms:created xsi:type="dcterms:W3CDTF">2023-01-17T11:34:31Z</dcterms:created>
  <dcterms:modified xsi:type="dcterms:W3CDTF">2023-06-07T11:12:28Z</dcterms:modified>
</cp:coreProperties>
</file>